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7" i="1" l="1"/>
  <c r="H28" i="1"/>
  <c r="H18" i="1"/>
  <c r="H31" i="1"/>
  <c r="H38" i="1" l="1"/>
  <c r="H15" i="1"/>
  <c r="H22" i="1"/>
  <c r="H24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<sst xmlns="http://schemas.openxmlformats.org/spreadsheetml/2006/main" count="57" uniqueCount="32">
  <si>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</si>
  <si>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</si>
  <si>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</si>
  <si>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</si>
  <si>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</si>
  <si>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</si>
  <si>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</si>
  <si>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</si>
  <si>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</si>
  <si>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</si>
  <si>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</si>
  <si>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</si>
  <si>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</si>
  <si>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</si>
  <si>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</si>
  <si>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</si>
  <si>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</si>
  <si>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</si>
  <si>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</si>
  <si>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</si>
  <si>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</si>
  <si>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</si>
  <si>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</si>
  <si>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</si>
  <si>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</si>
  <si>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</si>
  <si>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</si>
  <si>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</si>
  <si>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</si>
  <si>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Dana: 16.11.2023 </t>
  </si>
  <si>
    <t>Primljena i neutrošena participacija od 16.11.2023</t>
  </si>
  <si>
    <t xml:space="preserve">Dana 16.11.2023.godine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</si>
</sst>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4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4" fontId="4" fillId="0" borderId="0" xfId="0" applyNumberFormat="1" applyFont="1" applyFill="1" applyBorder="1"/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M34" sqref="M34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29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4" t="s">
        <v>4</v>
      </c>
      <c r="C11" s="45"/>
      <c r="D11" s="45"/>
      <c r="E11" s="45"/>
      <c r="F11" s="46"/>
      <c r="G11" s="26" t="s">
        <v>5</v>
      </c>
      <c r="H11" s="26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6">
        <v>45246</v>
      </c>
      <c r="H12" s="12">
        <v>4256552.5199999996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41" t="s">
        <v>8</v>
      </c>
      <c r="C13" s="41"/>
      <c r="D13" s="41"/>
      <c r="E13" s="41"/>
      <c r="F13" s="41"/>
      <c r="G13" s="17">
        <v>45246</v>
      </c>
      <c r="H13" s="1">
        <f>H14+H29-H37-H50</f>
        <v>4218701.2100000028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8">
        <v>45246</v>
      </c>
      <c r="H14" s="2">
        <f>SUM(H15:H28)</f>
        <v>32059226.389999997</v>
      </c>
      <c r="I14" s="11"/>
      <c r="J14" s="9"/>
      <c r="K14" s="24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9"/>
      <c r="H15" s="10">
        <f>28112935.13+32310+17537.33+6904.25</f>
        <v>28169686.709999997</v>
      </c>
      <c r="I15" s="53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9"/>
      <c r="H16" s="10">
        <v>0</v>
      </c>
      <c r="I16" s="53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9"/>
      <c r="H17" s="10">
        <v>0</v>
      </c>
      <c r="I17" s="53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9"/>
      <c r="H18" s="8">
        <f>1245000+2003000-387122.08+140000-6000+100000-1579317.53+147122.36-1090.9-249498.34+249498.34-237993.56+1624000-1614394.35+237993.68-3000-10800+1624000-1604828.35-7887-15000+1624000-1615887.07-8100+1624000-7887-1504582.17-17400+1624000-12000-1490624.66-12000+1624000-1410745.1+1624000-13500-1358893.38+108969.81+1624000+1571.43-1273748.75-60244.36-21098.11+1624000-1637702.39+129472.23+41996.22-42466.67+6480-9449.88</f>
        <v>2813842.4200000009</v>
      </c>
      <c r="I18" s="53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9"/>
      <c r="H19" s="8">
        <v>0</v>
      </c>
      <c r="I19" s="53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9"/>
      <c r="H20" s="8">
        <v>0</v>
      </c>
      <c r="I20" s="53"/>
      <c r="J20" s="9"/>
    </row>
    <row r="21" spans="2:13" x14ac:dyDescent="0.25">
      <c r="B21" s="28" t="s">
        <v>16</v>
      </c>
      <c r="C21" s="29"/>
      <c r="D21" s="29"/>
      <c r="E21" s="29"/>
      <c r="F21" s="30"/>
      <c r="G21" s="19"/>
      <c r="H21" s="8">
        <v>0</v>
      </c>
      <c r="I21" s="53"/>
      <c r="J21" s="9"/>
    </row>
    <row r="22" spans="2:13" x14ac:dyDescent="0.25">
      <c r="B22" s="28" t="s">
        <v>17</v>
      </c>
      <c r="C22" s="29"/>
      <c r="D22" s="29"/>
      <c r="E22" s="29"/>
      <c r="F22" s="30"/>
      <c r="G22" s="19"/>
      <c r="H22" s="23">
        <f>124559.4-39047.4</f>
        <v>85512</v>
      </c>
      <c r="I22" s="53"/>
      <c r="J22" s="9"/>
      <c r="K22" s="6"/>
    </row>
    <row r="23" spans="2:13" x14ac:dyDescent="0.25">
      <c r="B23" s="28" t="s">
        <v>18</v>
      </c>
      <c r="C23" s="29"/>
      <c r="D23" s="29"/>
      <c r="E23" s="29"/>
      <c r="F23" s="30"/>
      <c r="G23" s="19"/>
      <c r="H23" s="8">
        <v>0</v>
      </c>
      <c r="I23" s="53"/>
      <c r="J23" s="9"/>
      <c r="K23" s="6"/>
    </row>
    <row r="24" spans="2:13" x14ac:dyDescent="0.25">
      <c r="B24" s="28" t="s">
        <v>19</v>
      </c>
      <c r="C24" s="29"/>
      <c r="D24" s="29"/>
      <c r="E24" s="29"/>
      <c r="F24" s="30"/>
      <c r="G24" s="19"/>
      <c r="H24" s="8">
        <f>1184208.39-216675.4</f>
        <v>967532.98999999987</v>
      </c>
      <c r="I24" s="53"/>
      <c r="J24" s="9"/>
      <c r="K24" s="9"/>
      <c r="L24" s="6"/>
      <c r="M24" s="6"/>
    </row>
    <row r="25" spans="2:13" x14ac:dyDescent="0.25">
      <c r="B25" s="28" t="s">
        <v>20</v>
      </c>
      <c r="C25" s="29"/>
      <c r="D25" s="29"/>
      <c r="E25" s="29"/>
      <c r="F25" s="30"/>
      <c r="G25" s="19"/>
      <c r="H25" s="8">
        <v>0</v>
      </c>
      <c r="I25" s="53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9"/>
      <c r="H26" s="8">
        <v>0</v>
      </c>
      <c r="I26" s="53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9"/>
      <c r="H27" s="8">
        <v>0</v>
      </c>
      <c r="I27" s="53"/>
      <c r="J27" s="9"/>
      <c r="K27" s="6"/>
      <c r="L27" s="6"/>
    </row>
    <row r="28" spans="2:13" x14ac:dyDescent="0.25">
      <c r="B28" s="28" t="s">
        <v>30</v>
      </c>
      <c r="C28" s="29"/>
      <c r="D28" s="29"/>
      <c r="E28" s="29"/>
      <c r="F28" s="30"/>
      <c r="G28" s="19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+-54.02+10000+10950+3650+9250+6600-65480.15+7600+3150-129472.23+9450</f>
        <v>22652.270000000179</v>
      </c>
      <c r="I28" s="53"/>
      <c r="J28" s="9"/>
      <c r="K28" s="6"/>
      <c r="L28" s="6"/>
    </row>
    <row r="29" spans="2:13" x14ac:dyDescent="0.25">
      <c r="B29" s="50" t="s">
        <v>23</v>
      </c>
      <c r="C29" s="51"/>
      <c r="D29" s="51"/>
      <c r="E29" s="51"/>
      <c r="F29" s="52"/>
      <c r="G29" s="18">
        <v>45246</v>
      </c>
      <c r="H29" s="2">
        <f>H30+H31+H32+H33+H35+H36+H34</f>
        <v>3624319.65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20"/>
      <c r="H30" s="10">
        <v>3260562.9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20"/>
      <c r="H31" s="8">
        <f>153083.33+203916.67-162122.33+178500-172692.33+178500-208923.94+178500-189703.97+178500-166964.81+178500-156432.19+178500-133344.43+178500-148827.33+178500-123603.55+178500-180558.75</f>
        <v>320326.37000000005</v>
      </c>
      <c r="I31" s="13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20"/>
      <c r="H32" s="8">
        <v>36083.379999999997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20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20"/>
      <c r="H34" s="8">
        <v>0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20"/>
      <c r="H35" s="8">
        <v>0</v>
      </c>
      <c r="I35" s="9"/>
      <c r="J35" s="9"/>
    </row>
    <row r="36" spans="2:12" x14ac:dyDescent="0.25">
      <c r="B36" s="28" t="s">
        <v>30</v>
      </c>
      <c r="C36" s="29"/>
      <c r="D36" s="29"/>
      <c r="E36" s="29"/>
      <c r="F36" s="30"/>
      <c r="G36" s="20"/>
      <c r="H36" s="8">
        <v>7347</v>
      </c>
      <c r="I36" s="9"/>
      <c r="J36" s="9"/>
    </row>
    <row r="37" spans="2:12" x14ac:dyDescent="0.25">
      <c r="B37" s="31" t="s">
        <v>24</v>
      </c>
      <c r="C37" s="32"/>
      <c r="D37" s="32"/>
      <c r="E37" s="32"/>
      <c r="F37" s="33"/>
      <c r="G37" s="21">
        <v>45246</v>
      </c>
      <c r="H37" s="3">
        <f>SUM(H38:H49)</f>
        <v>28165518.069999997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9"/>
      <c r="H38" s="10">
        <f>28112935.13+32310+17537.33</f>
        <v>28162782.459999997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9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9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9"/>
      <c r="H41" s="10">
        <v>0</v>
      </c>
      <c r="I41" s="9"/>
      <c r="J41" s="25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9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9"/>
      <c r="H43" s="8">
        <v>0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9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9"/>
      <c r="H45" s="23">
        <v>0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9"/>
      <c r="H46" s="8">
        <v>0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9"/>
      <c r="H47" s="8">
        <v>2735.61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9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9"/>
      <c r="H49" s="8">
        <v>0</v>
      </c>
      <c r="I49" s="9"/>
      <c r="J49" s="9"/>
      <c r="K49" s="6"/>
    </row>
    <row r="50" spans="2:12" x14ac:dyDescent="0.25">
      <c r="B50" s="31" t="s">
        <v>25</v>
      </c>
      <c r="C50" s="32"/>
      <c r="D50" s="32"/>
      <c r="E50" s="32"/>
      <c r="F50" s="33"/>
      <c r="G50" s="21">
        <v>45246</v>
      </c>
      <c r="H50" s="3">
        <f>SUM(H51:H56)</f>
        <v>3299326.76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20"/>
      <c r="H51" s="10">
        <v>3260562.9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20"/>
      <c r="H52" s="10">
        <v>0</v>
      </c>
      <c r="I52" s="9"/>
      <c r="J52" s="25"/>
      <c r="K52" s="6"/>
    </row>
    <row r="53" spans="2:12" x14ac:dyDescent="0.25">
      <c r="B53" s="28" t="s">
        <v>19</v>
      </c>
      <c r="C53" s="29"/>
      <c r="D53" s="29"/>
      <c r="E53" s="29"/>
      <c r="F53" s="30"/>
      <c r="G53" s="20"/>
      <c r="H53" s="8">
        <v>38763.86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20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20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20"/>
      <c r="H56" s="1">
        <v>0</v>
      </c>
      <c r="I56" s="9"/>
      <c r="J56" s="9"/>
    </row>
    <row r="57" spans="2:12" x14ac:dyDescent="0.25">
      <c r="B57" s="37" t="s">
        <v>26</v>
      </c>
      <c r="C57" s="38"/>
      <c r="D57" s="38"/>
      <c r="E57" s="38"/>
      <c r="F57" s="39"/>
      <c r="G57" s="22">
        <v>45246</v>
      </c>
      <c r="H57" s="4">
        <f>37851.55+6008.7-6008.7+19278.1+2245.6+0.19-21523.7+20575.31+2314.22-0.14+126044.72+5956.93-8271.15+3000-0.72-149620.03+759636.47-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+976211.24+2331.92-0.41-1009671.29+0.1-0.12+54.02</f>
        <v>37851.309999999932</v>
      </c>
      <c r="I57" s="9"/>
      <c r="K57" s="6"/>
      <c r="L57" s="6"/>
    </row>
    <row r="58" spans="2:12" x14ac:dyDescent="0.25">
      <c r="B58" s="28" t="s">
        <v>27</v>
      </c>
      <c r="C58" s="29"/>
      <c r="D58" s="29"/>
      <c r="E58" s="29"/>
      <c r="F58" s="30"/>
      <c r="G58" s="20"/>
      <c r="H58" s="1">
        <v>0</v>
      </c>
      <c r="I58" s="9"/>
      <c r="J58" s="9"/>
      <c r="L58" s="6"/>
    </row>
    <row r="59" spans="2:12" x14ac:dyDescent="0.25">
      <c r="B59" s="34" t="s">
        <v>28</v>
      </c>
      <c r="C59" s="35"/>
      <c r="D59" s="35"/>
      <c r="E59" s="35"/>
      <c r="F59" s="36"/>
      <c r="G59" s="20"/>
      <c r="H59" s="5">
        <f>H14+H29-H37-H50+H57-H58</f>
        <v>4256552.5200000023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27" t="s">
        <v>31</v>
      </c>
      <c r="C61" s="27"/>
      <c r="D61" s="27"/>
      <c r="E61" s="14"/>
      <c r="F61" s="14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2023-11-20T08:30:31Z</dcterms:modified>
  <cp:category/>
  <cp:contentStatus/>
</cp:coreProperties>
</file>